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FO\CBCCF\Website Uploads\2018 2019\"/>
    </mc:Choice>
  </mc:AlternateContent>
  <bookViews>
    <workbookView xWindow="0" yWindow="15" windowWidth="11670" windowHeight="6615"/>
  </bookViews>
  <sheets>
    <sheet name="CBCCF 2018 2019 Budget" sheetId="6" r:id="rId1"/>
  </sheets>
  <definedNames>
    <definedName name="_xlnm.Print_Area" localSheetId="0">'CBCCF 2018 2019 Budget'!$A$1:$E$96</definedName>
  </definedNames>
  <calcPr calcId="152511"/>
</workbook>
</file>

<file path=xl/calcChain.xml><?xml version="1.0" encoding="utf-8"?>
<calcChain xmlns="http://schemas.openxmlformats.org/spreadsheetml/2006/main">
  <c r="D53" i="6" l="1"/>
  <c r="D18" i="6"/>
  <c r="D20" i="6" s="1"/>
  <c r="D55" i="6"/>
  <c r="B78" i="6"/>
  <c r="B87" i="6" s="1"/>
  <c r="D68" i="6"/>
  <c r="B33" i="6"/>
  <c r="D70" i="6"/>
  <c r="D63" i="6"/>
  <c r="D32" i="6"/>
  <c r="D84" i="6"/>
  <c r="D82" i="6"/>
  <c r="D44" i="6"/>
  <c r="D86" i="6"/>
  <c r="D85" i="6"/>
  <c r="D43" i="6"/>
  <c r="D42" i="6"/>
  <c r="D41" i="6"/>
  <c r="D40" i="6"/>
  <c r="D83" i="6"/>
  <c r="D45" i="6"/>
  <c r="D39" i="6"/>
  <c r="D38" i="6"/>
  <c r="D33" i="6" l="1"/>
  <c r="D78" i="6"/>
  <c r="D87" i="6"/>
  <c r="D89" i="6" s="1"/>
  <c r="B89" i="6"/>
</calcChain>
</file>

<file path=xl/sharedStrings.xml><?xml version="1.0" encoding="utf-8"?>
<sst xmlns="http://schemas.openxmlformats.org/spreadsheetml/2006/main" count="151" uniqueCount="143">
  <si>
    <t>Dependency Case Management</t>
  </si>
  <si>
    <t>Adoption Services</t>
  </si>
  <si>
    <t>Prevention Services for Families Currently Not Dependent</t>
  </si>
  <si>
    <t>Other Client Services - In Home</t>
  </si>
  <si>
    <t>Other Client Services - Out of Home</t>
  </si>
  <si>
    <t>Other Client Services - Adoption</t>
  </si>
  <si>
    <t>Other Services</t>
  </si>
  <si>
    <t>SSFA Family Preservation</t>
  </si>
  <si>
    <t>SSFA Family Support</t>
  </si>
  <si>
    <t>SSFA Time Limited Reunification</t>
  </si>
  <si>
    <t>SSFA Adoption</t>
  </si>
  <si>
    <t>Medicaid Administration</t>
  </si>
  <si>
    <t>Amount</t>
  </si>
  <si>
    <t xml:space="preserve">  Subtotal</t>
  </si>
  <si>
    <t>Licensed Care - Foster Homes</t>
  </si>
  <si>
    <t>Total Budget</t>
  </si>
  <si>
    <t xml:space="preserve">  Subtotal of Section C</t>
  </si>
  <si>
    <t xml:space="preserve">  Subtotal Section B</t>
  </si>
  <si>
    <t xml:space="preserve">  Subtotal Section A</t>
  </si>
  <si>
    <t>State Access and Visitation</t>
  </si>
  <si>
    <t xml:space="preserve">Section C </t>
  </si>
  <si>
    <t>Chafee Road to Independence - Scholarship</t>
  </si>
  <si>
    <t>Other Cost Accumulator Codes</t>
  </si>
  <si>
    <t>AS000</t>
  </si>
  <si>
    <t>PVS00</t>
  </si>
  <si>
    <t>CS0IH</t>
  </si>
  <si>
    <t>CS00H</t>
  </si>
  <si>
    <t>CS0AS</t>
  </si>
  <si>
    <t>LCRGE</t>
  </si>
  <si>
    <t>PR005</t>
  </si>
  <si>
    <t>PRSAV</t>
  </si>
  <si>
    <t>PRE04</t>
  </si>
  <si>
    <t>PRE06</t>
  </si>
  <si>
    <t>PRE11</t>
  </si>
  <si>
    <t>PRE12</t>
  </si>
  <si>
    <t>BAT00</t>
  </si>
  <si>
    <t>19MCB</t>
  </si>
  <si>
    <t xml:space="preserve">  Total of Sections A and B</t>
  </si>
  <si>
    <t>PR024</t>
  </si>
  <si>
    <t>LCFH0</t>
  </si>
  <si>
    <t>Chafee ETV</t>
  </si>
  <si>
    <t>DCM00</t>
  </si>
  <si>
    <t xml:space="preserve">Section A and B </t>
  </si>
  <si>
    <t>Schedule of Funds             Dated:</t>
  </si>
  <si>
    <t>Licensed Care - Residential Group Homes/Emer Shelters</t>
  </si>
  <si>
    <t>Administrative Cost</t>
  </si>
  <si>
    <t>Child Placing Agency</t>
  </si>
  <si>
    <t>CHPA0</t>
  </si>
  <si>
    <t>AS0CS</t>
  </si>
  <si>
    <t>Adoption Services - Client Specific</t>
  </si>
  <si>
    <t>PVSCS</t>
  </si>
  <si>
    <t>Prevention Services for Families Currently Not Dependent - Client Specific</t>
  </si>
  <si>
    <t>SEC00</t>
  </si>
  <si>
    <t>CBC - Services for Sexually Exploited Youth</t>
  </si>
  <si>
    <t>All State Funded IL, RTI and Extended Foster Care</t>
  </si>
  <si>
    <t>SAFMS</t>
  </si>
  <si>
    <t>DCTRN</t>
  </si>
  <si>
    <t>TRCOR</t>
  </si>
  <si>
    <t>Title IV-E Case Mgt Training</t>
  </si>
  <si>
    <t>Title IV-E Child Welfare Services Training</t>
  </si>
  <si>
    <t>BATR1</t>
  </si>
  <si>
    <t>39MAS</t>
  </si>
  <si>
    <t>MP000</t>
  </si>
  <si>
    <t>SFMSA</t>
  </si>
  <si>
    <t>WO006</t>
  </si>
  <si>
    <t>WR001</t>
  </si>
  <si>
    <t>MAS TANF Eligible</t>
  </si>
  <si>
    <t>MAS Non-recurring Adoption Expenses</t>
  </si>
  <si>
    <t>MAS Medical Assistance Subsidy</t>
  </si>
  <si>
    <t>MAS Ineligible for Title IV-E or TANF</t>
  </si>
  <si>
    <t>MAS Title IV-E Eligible</t>
  </si>
  <si>
    <t>Maintenance Adoption Subsidy</t>
  </si>
  <si>
    <t>Budget Reserve</t>
  </si>
  <si>
    <t>Schedule of Funds Amount</t>
  </si>
  <si>
    <t>CH0AT</t>
  </si>
  <si>
    <t>KRA00</t>
  </si>
  <si>
    <t>Independent Living Services - Chafee Administration Eligible and Other (KRE00, KRLE0, CH0AT, KRA00)</t>
  </si>
  <si>
    <t>CHPES</t>
  </si>
  <si>
    <t>ETVAF</t>
  </si>
  <si>
    <t>ETVAP</t>
  </si>
  <si>
    <t>ETVPS</t>
  </si>
  <si>
    <t>ETVSS</t>
  </si>
  <si>
    <t>ETVAF, ETVAP, ETVPS, ETVSS</t>
  </si>
  <si>
    <t>KRCME</t>
  </si>
  <si>
    <t>SFSRA</t>
  </si>
  <si>
    <t xml:space="preserve">  Subtotal MAS</t>
  </si>
  <si>
    <t>Independent Living and Extended Foster Care</t>
  </si>
  <si>
    <t>Chafee Road to Independence Program - Other - Aftercare</t>
  </si>
  <si>
    <t>RTI Aftercare Services</t>
  </si>
  <si>
    <t>Chafee Education and Training Voucher Program - Scholarship</t>
  </si>
  <si>
    <t>RTI PESS (Chafee ETV Eligible)</t>
  </si>
  <si>
    <t>Chafee ETV - Adopted/Permanent Gsp at 16-17 - Non PESS or Aftercare Svcs</t>
  </si>
  <si>
    <t>Chafee - State Funded Aftercare - Room and Board</t>
  </si>
  <si>
    <t>Case Management Extended Foster Care</t>
  </si>
  <si>
    <t>Extended Foster Care Maintenance and Other IV-E Ineligible</t>
  </si>
  <si>
    <t>Extended Foster Care Maintenance and Other IV-E Eligible</t>
  </si>
  <si>
    <t>Children's Mental Health CW Wraparound (FSFN Payments)</t>
  </si>
  <si>
    <t>19MCF</t>
  </si>
  <si>
    <t>CSFAS</t>
  </si>
  <si>
    <t>CSFIH</t>
  </si>
  <si>
    <t>CSF0H</t>
  </si>
  <si>
    <t>Section B (Core Services - FSFN Payments)</t>
  </si>
  <si>
    <t>Safety Management Services (Nonrecurring budget)</t>
  </si>
  <si>
    <t>Other Core Services Funding (Section C)</t>
  </si>
  <si>
    <t>Fiscal Year 2018/2019</t>
  </si>
  <si>
    <t>Children's Mental Health CW Wraparound (Not in FSFN)</t>
  </si>
  <si>
    <t>Other</t>
  </si>
  <si>
    <t xml:space="preserve">  Total IL and EFC </t>
  </si>
  <si>
    <t>Childnet - Behavioral Health Services (HB3915) (Senate Form 1449)</t>
  </si>
  <si>
    <t>SFBHS</t>
  </si>
  <si>
    <t>KRE17</t>
  </si>
  <si>
    <t>KRL17</t>
  </si>
  <si>
    <t>KRE22</t>
  </si>
  <si>
    <t>KRL22</t>
  </si>
  <si>
    <t>EFC Allowance Payment</t>
  </si>
  <si>
    <t>Extended FosterCare - Title IV-Eligible</t>
  </si>
  <si>
    <t>EFC Foster Home-Room &amp; Board</t>
  </si>
  <si>
    <t>EFC Group Home-Room &amp; Board</t>
  </si>
  <si>
    <t>EFC Other Expenses</t>
  </si>
  <si>
    <t>EFC OSLA Room &amp; Board</t>
  </si>
  <si>
    <t>EFCFH</t>
  </si>
  <si>
    <t>EFCGH</t>
  </si>
  <si>
    <t>EFCOE</t>
  </si>
  <si>
    <t>EFCSL</t>
  </si>
  <si>
    <t>Independent Living Services - Chafee Case Coordination - Ages 13-17</t>
  </si>
  <si>
    <t>Chafee Pre-Independent Living and Life Skills Services - Ages 13-17</t>
  </si>
  <si>
    <t>Independent Living Services - Chafee Case Coordination - Ages 18-22</t>
  </si>
  <si>
    <t>Chafee Pre-Independent Living and Life Skills Services - Ages 18-22</t>
  </si>
  <si>
    <t>CPI Training</t>
  </si>
  <si>
    <t>CPI Title  IV-E Training</t>
  </si>
  <si>
    <t>CH0AT, KRA00, KRE17,KRE22, KRL17, KRL22,</t>
  </si>
  <si>
    <t>EFC**/KRCME/ SFSRA</t>
  </si>
  <si>
    <t>07.01.2018</t>
  </si>
  <si>
    <t xml:space="preserve">Annual Budget </t>
  </si>
  <si>
    <t>CBC of Central Florida Inc.</t>
  </si>
  <si>
    <t xml:space="preserve">     Chief Executive Officer</t>
  </si>
  <si>
    <t xml:space="preserve">     Chief Operating Officer</t>
  </si>
  <si>
    <t xml:space="preserve">     Chief Financial Officer</t>
  </si>
  <si>
    <t>Budgeted Executive Compensation Included in Administrative Costs 2018/2019</t>
  </si>
  <si>
    <t>Salary</t>
  </si>
  <si>
    <t>Other Compensation</t>
  </si>
  <si>
    <t xml:space="preserve"> 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</si>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</sst>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2" fillId="0" borderId="11" xfId="0" applyFont="1" applyBorder="1"/>
    <xf numFmtId="0" fontId="2" fillId="2" borderId="12" xfId="0" applyFont="1" applyFill="1" applyBorder="1" applyAlignment="1">
      <alignment horizontal="center"/>
    </xf>
    <xf numFmtId="43" fontId="2" fillId="0" borderId="12" xfId="1" applyFont="1" applyBorder="1"/>
    <xf numFmtId="4" fontId="3" fillId="0" borderId="0" xfId="0" applyNumberFormat="1" applyFont="1"/>
    <xf numFmtId="4" fontId="3" fillId="2" borderId="6" xfId="0" applyNumberFormat="1" applyFont="1" applyFill="1" applyBorder="1"/>
    <xf numFmtId="4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2" fillId="0" borderId="15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43" fontId="3" fillId="3" borderId="2" xfId="1" applyFont="1" applyFill="1" applyBorder="1"/>
    <xf numFmtId="43" fontId="3" fillId="3" borderId="1" xfId="1" applyFont="1" applyFill="1" applyBorder="1"/>
    <xf numFmtId="43" fontId="3" fillId="0" borderId="1" xfId="1" applyFont="1" applyBorder="1"/>
    <xf numFmtId="0" fontId="3" fillId="2" borderId="1" xfId="0" applyFont="1" applyFill="1" applyBorder="1" applyAlignment="1">
      <alignment horizontal="center"/>
    </xf>
    <xf numFmtId="43" fontId="3" fillId="0" borderId="3" xfId="1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43" fontId="3" fillId="0" borderId="3" xfId="1" applyFont="1" applyFill="1" applyBorder="1"/>
    <xf numFmtId="43" fontId="3" fillId="0" borderId="9" xfId="1" applyFont="1" applyFill="1" applyBorder="1"/>
    <xf numFmtId="3" fontId="3" fillId="0" borderId="0" xfId="0" applyNumberFormat="1" applyFont="1" applyFill="1"/>
    <xf numFmtId="43" fontId="3" fillId="2" borderId="6" xfId="1" applyFont="1" applyFill="1" applyBorder="1"/>
    <xf numFmtId="0" fontId="3" fillId="0" borderId="3" xfId="0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43" fontId="3" fillId="0" borderId="18" xfId="1" applyFont="1" applyFill="1" applyBorder="1"/>
    <xf numFmtId="0" fontId="3" fillId="2" borderId="10" xfId="0" applyFont="1" applyFill="1" applyBorder="1" applyAlignment="1">
      <alignment wrapText="1"/>
    </xf>
    <xf numFmtId="4" fontId="3" fillId="2" borderId="6" xfId="0" applyNumberFormat="1" applyFont="1" applyFill="1" applyBorder="1" applyAlignment="1">
      <alignment wrapText="1"/>
    </xf>
    <xf numFmtId="0" fontId="3" fillId="0" borderId="20" xfId="0" applyFont="1" applyBorder="1"/>
    <xf numFmtId="4" fontId="3" fillId="3" borderId="13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2" borderId="21" xfId="0" applyFont="1" applyFill="1" applyBorder="1"/>
    <xf numFmtId="4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22" xfId="0" applyFont="1" applyBorder="1"/>
    <xf numFmtId="4" fontId="2" fillId="0" borderId="23" xfId="0" applyNumberFormat="1" applyFont="1" applyBorder="1"/>
    <xf numFmtId="0" fontId="3" fillId="0" borderId="0" xfId="0" applyFont="1" applyFill="1" applyBorder="1"/>
    <xf numFmtId="43" fontId="3" fillId="0" borderId="2" xfId="1" applyFont="1" applyFill="1" applyBorder="1"/>
    <xf numFmtId="43" fontId="3" fillId="0" borderId="1" xfId="1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2" fillId="0" borderId="4" xfId="0" applyFont="1" applyBorder="1"/>
    <xf numFmtId="0" fontId="3" fillId="0" borderId="6" xfId="0" applyFont="1" applyBorder="1"/>
    <xf numFmtId="4" fontId="2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43" fontId="3" fillId="0" borderId="26" xfId="1" applyFont="1" applyFill="1" applyBorder="1"/>
    <xf numFmtId="43" fontId="3" fillId="0" borderId="27" xfId="1" applyFont="1" applyFill="1" applyBorder="1"/>
    <xf numFmtId="0" fontId="0" fillId="0" borderId="14" xfId="0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43" fontId="3" fillId="3" borderId="26" xfId="1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0" fontId="2" fillId="0" borderId="28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3" borderId="5" xfId="0" applyNumberFormat="1" applyFont="1" applyFill="1" applyBorder="1" applyAlignment="1"/>
    <xf numFmtId="4" fontId="3" fillId="4" borderId="13" xfId="0" applyNumberFormat="1" applyFont="1" applyFill="1" applyBorder="1" applyAlignment="1">
      <alignment wrapText="1"/>
    </xf>
    <xf numFmtId="164" fontId="2" fillId="3" borderId="30" xfId="2" applyNumberFormat="1" applyFont="1" applyFill="1" applyBorder="1" applyAlignment="1">
      <alignment horizontal="center" vertical="center" wrapText="1"/>
    </xf>
    <xf numFmtId="164" fontId="2" fillId="0" borderId="15" xfId="2" applyNumberFormat="1" applyFont="1" applyFill="1" applyBorder="1"/>
    <xf numFmtId="0" fontId="2" fillId="0" borderId="31" xfId="0" applyFont="1" applyBorder="1"/>
    <xf numFmtId="4" fontId="2" fillId="2" borderId="32" xfId="0" applyNumberFormat="1" applyFont="1" applyFill="1" applyBorder="1"/>
    <xf numFmtId="0" fontId="2" fillId="2" borderId="33" xfId="0" applyFont="1" applyFill="1" applyBorder="1" applyAlignment="1">
      <alignment horizontal="center"/>
    </xf>
    <xf numFmtId="43" fontId="3" fillId="0" borderId="33" xfId="1" applyFont="1" applyFill="1" applyBorder="1"/>
    <xf numFmtId="0" fontId="2" fillId="0" borderId="34" xfId="0" applyFont="1" applyBorder="1" applyAlignment="1">
      <alignment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5" xfId="0" applyFont="1" applyBorder="1"/>
    <xf numFmtId="0" fontId="3" fillId="0" borderId="36" xfId="0" applyFont="1" applyBorder="1"/>
    <xf numFmtId="3" fontId="3" fillId="0" borderId="3" xfId="0" applyNumberFormat="1" applyFont="1" applyBorder="1" applyAlignment="1">
      <alignment horizontal="center" wrapText="1"/>
    </xf>
    <xf numFmtId="43" fontId="3" fillId="3" borderId="3" xfId="1" applyFont="1" applyFill="1" applyBorder="1"/>
    <xf numFmtId="0" fontId="2" fillId="0" borderId="37" xfId="0" applyFont="1" applyFill="1" applyBorder="1"/>
    <xf numFmtId="4" fontId="3" fillId="0" borderId="38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43" fontId="3" fillId="0" borderId="38" xfId="1" applyFont="1" applyFill="1" applyBorder="1"/>
    <xf numFmtId="0" fontId="3" fillId="0" borderId="39" xfId="0" applyFont="1" applyFill="1" applyBorder="1" applyAlignment="1">
      <alignment wrapText="1"/>
    </xf>
    <xf numFmtId="4" fontId="3" fillId="0" borderId="38" xfId="0" applyNumberFormat="1" applyFont="1" applyFill="1" applyBorder="1" applyAlignment="1">
      <alignment wrapText="1"/>
    </xf>
    <xf numFmtId="0" fontId="3" fillId="0" borderId="38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wrapText="1"/>
    </xf>
    <xf numFmtId="0" fontId="3" fillId="0" borderId="26" xfId="0" applyFont="1" applyBorder="1"/>
    <xf numFmtId="0" fontId="3" fillId="0" borderId="26" xfId="0" applyFont="1" applyBorder="1" applyAlignment="1">
      <alignment horizontal="center" wrapText="1"/>
    </xf>
    <xf numFmtId="0" fontId="2" fillId="0" borderId="17" xfId="0" applyFont="1" applyBorder="1"/>
    <xf numFmtId="0" fontId="3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2" fillId="0" borderId="35" xfId="0" applyFont="1" applyFill="1" applyBorder="1"/>
    <xf numFmtId="0" fontId="2" fillId="0" borderId="40" xfId="0" applyFont="1" applyBorder="1" applyAlignment="1">
      <alignment wrapText="1"/>
    </xf>
    <xf numFmtId="0" fontId="2" fillId="0" borderId="35" xfId="0" applyFont="1" applyBorder="1"/>
    <xf numFmtId="0" fontId="3" fillId="0" borderId="3" xfId="0" applyFont="1" applyBorder="1" applyAlignment="1">
      <alignment horizontal="center"/>
    </xf>
    <xf numFmtId="4" fontId="2" fillId="2" borderId="5" xfId="0" applyNumberFormat="1" applyFont="1" applyFill="1" applyBorder="1" applyAlignment="1">
      <alignment vertical="center" wrapText="1"/>
    </xf>
    <xf numFmtId="4" fontId="2" fillId="2" borderId="28" xfId="0" applyNumberFormat="1" applyFont="1" applyFill="1" applyBorder="1" applyAlignment="1">
      <alignment vertical="center" wrapText="1"/>
    </xf>
    <xf numFmtId="4" fontId="2" fillId="2" borderId="33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4" fontId="3" fillId="2" borderId="26" xfId="0" applyNumberFormat="1" applyFont="1" applyFill="1" applyBorder="1" applyAlignment="1"/>
    <xf numFmtId="4" fontId="3" fillId="2" borderId="28" xfId="0" applyNumberFormat="1" applyFont="1" applyFill="1" applyBorder="1" applyAlignment="1"/>
    <xf numFmtId="4" fontId="3" fillId="2" borderId="33" xfId="0" applyNumberFormat="1" applyFont="1" applyFill="1" applyBorder="1" applyAlignment="1"/>
    <xf numFmtId="0" fontId="0" fillId="0" borderId="32" xfId="0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28" xfId="0" applyNumberFormat="1" applyFont="1" applyFill="1" applyBorder="1" applyAlignment="1">
      <alignment vertical="center" wrapText="1"/>
    </xf>
    <xf numFmtId="4" fontId="3" fillId="2" borderId="33" xfId="0" applyNumberFormat="1" applyFont="1" applyFill="1" applyBorder="1" applyAlignment="1">
      <alignment vertical="center" wrapText="1"/>
    </xf>
    <xf numFmtId="0" fontId="2" fillId="0" borderId="41" xfId="0" applyFont="1" applyFill="1" applyBorder="1" applyAlignment="1">
      <alignment wrapText="1"/>
    </xf>
    <xf numFmtId="165" fontId="3" fillId="3" borderId="16" xfId="1" applyNumberFormat="1" applyFont="1" applyFill="1" applyBorder="1" applyAlignment="1">
      <alignment horizontal="center"/>
    </xf>
    <xf numFmtId="4" fontId="3" fillId="0" borderId="4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2" fillId="0" borderId="36" xfId="0" applyFont="1" applyFill="1" applyBorder="1" applyAlignment="1">
      <alignment wrapText="1"/>
    </xf>
    <xf numFmtId="4" fontId="3" fillId="3" borderId="32" xfId="0" applyNumberFormat="1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4" fontId="3" fillId="4" borderId="42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4" fontId="3" fillId="3" borderId="19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4" fontId="3" fillId="4" borderId="18" xfId="0" applyNumberFormat="1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 applyAlignment="1">
      <alignment wrapText="1"/>
    </xf>
    <xf numFmtId="0" fontId="6" fillId="0" borderId="0" xfId="0" applyFont="1" applyAlignment="1">
      <alignment wrapText="1"/>
    </xf>
    <xf numFmtId="40" fontId="3" fillId="3" borderId="1" xfId="3" applyNumberFormat="1" applyFill="1" applyBorder="1"/>
    <xf numFmtId="40" fontId="3" fillId="3" borderId="1" xfId="3" applyNumberFormat="1" applyFill="1" applyBorder="1" applyAlignment="1">
      <alignment horizontal="right"/>
    </xf>
    <xf numFmtId="0" fontId="5" fillId="0" borderId="47" xfId="0" applyFont="1" applyBorder="1"/>
    <xf numFmtId="4" fontId="3" fillId="0" borderId="48" xfId="0" applyNumberFormat="1" applyFont="1" applyBorder="1"/>
    <xf numFmtId="39" fontId="3" fillId="3" borderId="1" xfId="1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25" xfId="0" applyBorder="1"/>
    <xf numFmtId="4" fontId="3" fillId="0" borderId="49" xfId="0" applyNumberFormat="1" applyFont="1" applyBorder="1"/>
    <xf numFmtId="4" fontId="2" fillId="0" borderId="49" xfId="0" applyNumberFormat="1" applyFont="1" applyBorder="1"/>
    <xf numFmtId="43" fontId="1" fillId="0" borderId="48" xfId="1" applyFont="1" applyFill="1" applyBorder="1"/>
    <xf numFmtId="43" fontId="1" fillId="0" borderId="0" xfId="1" applyFont="1" applyFill="1" applyBorder="1"/>
    <xf numFmtId="4" fontId="3" fillId="4" borderId="28" xfId="0" applyNumberFormat="1" applyFont="1" applyFill="1" applyBorder="1" applyAlignment="1">
      <alignment horizontal="center" wrapText="1"/>
    </xf>
    <xf numFmtId="4" fontId="3" fillId="4" borderId="33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4" fontId="3" fillId="4" borderId="27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abSelected="1" zoomScaleNormal="100" workbookViewId="0">
      <selection sqref="A1:D1"/>
    </sheetView>
  </sheetViews>
  <sheetFormatPr defaultRowHeight="12.75" x14ac:dyDescent="0.2"/>
  <cols>
    <col min="1" max="1" width="56" style="1" customWidth="1"/>
    <col min="2" max="2" width="15" style="19" hidden="1" customWidth="1"/>
    <col min="3" max="3" width="23.28515625" style="3" customWidth="1"/>
    <col min="4" max="4" width="23.42578125" style="1" customWidth="1"/>
    <col min="5" max="5" width="23.140625" style="1" customWidth="1"/>
    <col min="6" max="16384" width="9.140625" style="1"/>
  </cols>
  <sheetData>
    <row r="1" spans="1:4" ht="15.75" x14ac:dyDescent="0.2">
      <c r="A1" s="152" t="s">
        <v>133</v>
      </c>
      <c r="B1" s="152"/>
      <c r="C1" s="152"/>
      <c r="D1" s="152"/>
    </row>
    <row r="2" spans="1:4" ht="15.75" x14ac:dyDescent="0.25">
      <c r="A2" s="153" t="s">
        <v>134</v>
      </c>
      <c r="B2" s="153"/>
      <c r="C2" s="153"/>
      <c r="D2" s="153"/>
    </row>
    <row r="3" spans="1:4" ht="16.5" thickBot="1" x14ac:dyDescent="0.3">
      <c r="A3" s="154" t="s">
        <v>104</v>
      </c>
      <c r="B3" s="154"/>
      <c r="C3" s="154"/>
      <c r="D3" s="154"/>
    </row>
    <row r="4" spans="1:4" s="25" customFormat="1" ht="43.5" customHeight="1" thickTop="1" thickBot="1" x14ac:dyDescent="0.25">
      <c r="A4" s="155"/>
      <c r="B4" s="61" t="s">
        <v>43</v>
      </c>
      <c r="C4" s="61" t="s">
        <v>43</v>
      </c>
      <c r="D4" s="157" t="s">
        <v>12</v>
      </c>
    </row>
    <row r="5" spans="1:4" s="25" customFormat="1" ht="13.5" thickBot="1" x14ac:dyDescent="0.25">
      <c r="A5" s="156"/>
      <c r="B5" s="121" t="s">
        <v>132</v>
      </c>
      <c r="C5" s="121" t="s">
        <v>132</v>
      </c>
      <c r="D5" s="158"/>
    </row>
    <row r="6" spans="1:4" s="25" customFormat="1" ht="6" customHeight="1" thickBot="1" x14ac:dyDescent="0.25">
      <c r="A6" s="57"/>
      <c r="B6" s="56"/>
      <c r="C6" s="56"/>
      <c r="D6" s="56"/>
    </row>
    <row r="7" spans="1:4" s="25" customFormat="1" ht="14.25" customHeight="1" thickBot="1" x14ac:dyDescent="0.25">
      <c r="A7" s="13" t="s">
        <v>42</v>
      </c>
      <c r="B7" s="76">
        <v>52040316</v>
      </c>
      <c r="C7" s="9"/>
      <c r="D7" s="9"/>
    </row>
    <row r="8" spans="1:4" s="25" customFormat="1" ht="6" customHeight="1" thickBot="1" x14ac:dyDescent="0.25">
      <c r="A8" s="57"/>
      <c r="B8" s="56"/>
      <c r="C8" s="56"/>
      <c r="D8" s="56"/>
    </row>
    <row r="9" spans="1:4" s="25" customFormat="1" x14ac:dyDescent="0.2">
      <c r="A9" s="58" t="s">
        <v>72</v>
      </c>
      <c r="B9" s="117"/>
      <c r="C9" s="10"/>
      <c r="D9" s="26"/>
    </row>
    <row r="10" spans="1:4" x14ac:dyDescent="0.2">
      <c r="A10" s="7" t="s">
        <v>0</v>
      </c>
      <c r="B10" s="118"/>
      <c r="C10" s="2" t="s">
        <v>41</v>
      </c>
      <c r="D10" s="27">
        <v>25445313.66</v>
      </c>
    </row>
    <row r="11" spans="1:4" x14ac:dyDescent="0.2">
      <c r="A11" s="7" t="s">
        <v>1</v>
      </c>
      <c r="B11" s="118"/>
      <c r="C11" s="2" t="s">
        <v>23</v>
      </c>
      <c r="D11" s="27">
        <v>1144004.57</v>
      </c>
    </row>
    <row r="12" spans="1:4" x14ac:dyDescent="0.2">
      <c r="A12" s="7" t="s">
        <v>2</v>
      </c>
      <c r="B12" s="118"/>
      <c r="C12" s="2" t="s">
        <v>24</v>
      </c>
      <c r="D12" s="27">
        <v>3848354.74</v>
      </c>
    </row>
    <row r="13" spans="1:4" x14ac:dyDescent="0.2">
      <c r="A13" s="7" t="s">
        <v>4</v>
      </c>
      <c r="B13" s="118"/>
      <c r="C13" s="2" t="s">
        <v>26</v>
      </c>
      <c r="D13" s="27">
        <v>521787.64</v>
      </c>
    </row>
    <row r="14" spans="1:4" x14ac:dyDescent="0.2">
      <c r="A14" s="7" t="s">
        <v>5</v>
      </c>
      <c r="B14" s="118"/>
      <c r="C14" s="2" t="s">
        <v>27</v>
      </c>
      <c r="D14" s="27">
        <v>3193711.25</v>
      </c>
    </row>
    <row r="15" spans="1:4" ht="13.5" thickBot="1" x14ac:dyDescent="0.25">
      <c r="A15" s="7" t="s">
        <v>3</v>
      </c>
      <c r="B15" s="118"/>
      <c r="C15" s="2" t="s">
        <v>25</v>
      </c>
      <c r="D15" s="27">
        <v>64218.02</v>
      </c>
    </row>
    <row r="16" spans="1:4" x14ac:dyDescent="0.2">
      <c r="A16" s="7" t="s">
        <v>102</v>
      </c>
      <c r="B16" s="76">
        <v>603466</v>
      </c>
      <c r="C16" s="2" t="s">
        <v>55</v>
      </c>
      <c r="D16" s="27">
        <v>603466</v>
      </c>
    </row>
    <row r="17" spans="1:4" x14ac:dyDescent="0.2">
      <c r="A17" s="7" t="s">
        <v>6</v>
      </c>
      <c r="B17" s="118"/>
      <c r="C17" s="2" t="s">
        <v>38</v>
      </c>
      <c r="D17" s="27">
        <v>419051.16</v>
      </c>
    </row>
    <row r="18" spans="1:4" x14ac:dyDescent="0.2">
      <c r="A18" s="59" t="s">
        <v>13</v>
      </c>
      <c r="B18" s="118"/>
      <c r="C18" s="4"/>
      <c r="D18" s="28">
        <f>SUM(D9:D17)</f>
        <v>35239907.039999999</v>
      </c>
    </row>
    <row r="19" spans="1:4" x14ac:dyDescent="0.2">
      <c r="A19" s="7" t="s">
        <v>45</v>
      </c>
      <c r="B19" s="118"/>
      <c r="C19" s="29"/>
      <c r="D19" s="27">
        <v>2688775.64</v>
      </c>
    </row>
    <row r="20" spans="1:4" ht="13.5" thickBot="1" x14ac:dyDescent="0.25">
      <c r="A20" s="12" t="s">
        <v>18</v>
      </c>
      <c r="B20" s="119"/>
      <c r="C20" s="6"/>
      <c r="D20" s="30">
        <f>D18+D19</f>
        <v>37928682.68</v>
      </c>
    </row>
    <row r="21" spans="1:4" ht="13.5" thickBot="1" x14ac:dyDescent="0.25">
      <c r="A21" s="60"/>
      <c r="B21" s="31"/>
      <c r="C21" s="32"/>
      <c r="D21" s="33"/>
    </row>
    <row r="22" spans="1:4" x14ac:dyDescent="0.2">
      <c r="A22" s="13" t="s">
        <v>101</v>
      </c>
      <c r="B22" s="109"/>
      <c r="C22" s="9"/>
      <c r="D22" s="5" t="s">
        <v>12</v>
      </c>
    </row>
    <row r="23" spans="1:4" x14ac:dyDescent="0.2">
      <c r="A23" s="69" t="s">
        <v>49</v>
      </c>
      <c r="B23" s="110"/>
      <c r="C23" s="2" t="s">
        <v>48</v>
      </c>
      <c r="D23" s="27">
        <v>49351.54</v>
      </c>
    </row>
    <row r="24" spans="1:4" x14ac:dyDescent="0.2">
      <c r="A24" s="7" t="s">
        <v>46</v>
      </c>
      <c r="B24" s="110"/>
      <c r="C24" s="2" t="s">
        <v>47</v>
      </c>
      <c r="D24" s="27">
        <v>791760.43</v>
      </c>
    </row>
    <row r="25" spans="1:4" x14ac:dyDescent="0.2">
      <c r="A25" s="7" t="s">
        <v>4</v>
      </c>
      <c r="B25" s="110"/>
      <c r="C25" s="2" t="s">
        <v>100</v>
      </c>
      <c r="D25" s="27">
        <v>164506</v>
      </c>
    </row>
    <row r="26" spans="1:4" x14ac:dyDescent="0.2">
      <c r="A26" s="7" t="s">
        <v>5</v>
      </c>
      <c r="B26" s="110"/>
      <c r="C26" s="2" t="s">
        <v>98</v>
      </c>
      <c r="D26" s="27">
        <v>24931.38</v>
      </c>
    </row>
    <row r="27" spans="1:4" x14ac:dyDescent="0.2">
      <c r="A27" s="7" t="s">
        <v>3</v>
      </c>
      <c r="B27" s="110"/>
      <c r="C27" s="2" t="s">
        <v>99</v>
      </c>
      <c r="D27" s="27">
        <v>154895.42000000001</v>
      </c>
    </row>
    <row r="28" spans="1:4" x14ac:dyDescent="0.2">
      <c r="A28" s="7" t="s">
        <v>14</v>
      </c>
      <c r="B28" s="110"/>
      <c r="C28" s="2" t="s">
        <v>39</v>
      </c>
      <c r="D28" s="27">
        <v>3409866</v>
      </c>
    </row>
    <row r="29" spans="1:4" x14ac:dyDescent="0.2">
      <c r="A29" s="7" t="s">
        <v>44</v>
      </c>
      <c r="B29" s="110"/>
      <c r="C29" s="2" t="s">
        <v>28</v>
      </c>
      <c r="D29" s="27">
        <v>8604379</v>
      </c>
    </row>
    <row r="30" spans="1:4" ht="25.5" x14ac:dyDescent="0.2">
      <c r="A30" s="112" t="s">
        <v>51</v>
      </c>
      <c r="B30" s="110"/>
      <c r="C30" s="2" t="s">
        <v>50</v>
      </c>
      <c r="D30" s="27">
        <v>224805.55</v>
      </c>
    </row>
    <row r="31" spans="1:4" x14ac:dyDescent="0.2">
      <c r="A31" s="65" t="s">
        <v>53</v>
      </c>
      <c r="B31" s="110"/>
      <c r="C31" s="66" t="s">
        <v>52</v>
      </c>
      <c r="D31" s="67">
        <v>1290604</v>
      </c>
    </row>
    <row r="32" spans="1:4" ht="13.5" thickBot="1" x14ac:dyDescent="0.25">
      <c r="A32" s="12" t="s">
        <v>17</v>
      </c>
      <c r="B32" s="111"/>
      <c r="C32" s="6"/>
      <c r="D32" s="34">
        <f>SUM(D23:D31)</f>
        <v>14715099.32</v>
      </c>
    </row>
    <row r="33" spans="1:4" ht="13.5" thickBot="1" x14ac:dyDescent="0.25">
      <c r="A33" s="16" t="s">
        <v>37</v>
      </c>
      <c r="B33" s="77">
        <f>B7+B16</f>
        <v>52643782</v>
      </c>
      <c r="C33" s="14"/>
      <c r="D33" s="35">
        <f>D32+D20</f>
        <v>52643782</v>
      </c>
    </row>
    <row r="34" spans="1:4" ht="14.25" customHeight="1" thickTop="1" thickBot="1" x14ac:dyDescent="0.25">
      <c r="D34" s="36"/>
    </row>
    <row r="35" spans="1:4" ht="34.5" customHeight="1" thickBot="1" x14ac:dyDescent="0.25">
      <c r="A35" s="82" t="s">
        <v>20</v>
      </c>
      <c r="B35" s="83" t="s">
        <v>73</v>
      </c>
      <c r="C35" s="84" t="s">
        <v>22</v>
      </c>
      <c r="D35" s="84" t="s">
        <v>12</v>
      </c>
    </row>
    <row r="36" spans="1:4" ht="7.5" customHeight="1" thickBot="1" x14ac:dyDescent="0.25">
      <c r="A36" s="42"/>
      <c r="B36" s="43"/>
      <c r="C36" s="11"/>
      <c r="D36" s="37"/>
    </row>
    <row r="37" spans="1:4" ht="19.899999999999999" customHeight="1" thickBot="1" x14ac:dyDescent="0.25">
      <c r="A37" s="96" t="s">
        <v>103</v>
      </c>
      <c r="B37" s="94"/>
      <c r="C37" s="95"/>
      <c r="D37" s="92"/>
    </row>
    <row r="38" spans="1:4" x14ac:dyDescent="0.2">
      <c r="A38" s="44" t="s">
        <v>11</v>
      </c>
      <c r="B38" s="137">
        <v>317694</v>
      </c>
      <c r="C38" s="46" t="s">
        <v>29</v>
      </c>
      <c r="D38" s="54">
        <f t="shared" ref="D38:D43" si="0">B38</f>
        <v>317694</v>
      </c>
    </row>
    <row r="39" spans="1:4" x14ac:dyDescent="0.2">
      <c r="A39" s="7" t="s">
        <v>19</v>
      </c>
      <c r="B39" s="137">
        <v>24527</v>
      </c>
      <c r="C39" s="2" t="s">
        <v>30</v>
      </c>
      <c r="D39" s="55">
        <f t="shared" si="0"/>
        <v>24527</v>
      </c>
    </row>
    <row r="40" spans="1:4" x14ac:dyDescent="0.2">
      <c r="A40" s="7" t="s">
        <v>7</v>
      </c>
      <c r="B40" s="137">
        <v>55454</v>
      </c>
      <c r="C40" s="2" t="s">
        <v>31</v>
      </c>
      <c r="D40" s="55">
        <f t="shared" si="0"/>
        <v>55454</v>
      </c>
    </row>
    <row r="41" spans="1:4" x14ac:dyDescent="0.2">
      <c r="A41" s="7" t="s">
        <v>8</v>
      </c>
      <c r="B41" s="137">
        <v>549063</v>
      </c>
      <c r="C41" s="2" t="s">
        <v>32</v>
      </c>
      <c r="D41" s="63">
        <f t="shared" si="0"/>
        <v>549063</v>
      </c>
    </row>
    <row r="42" spans="1:4" x14ac:dyDescent="0.2">
      <c r="A42" s="7" t="s">
        <v>9</v>
      </c>
      <c r="B42" s="137">
        <v>285101</v>
      </c>
      <c r="C42" s="62" t="s">
        <v>33</v>
      </c>
      <c r="D42" s="55">
        <f t="shared" si="0"/>
        <v>285101</v>
      </c>
    </row>
    <row r="43" spans="1:4" x14ac:dyDescent="0.2">
      <c r="A43" s="7" t="s">
        <v>10</v>
      </c>
      <c r="B43" s="137">
        <v>393085</v>
      </c>
      <c r="C43" s="2" t="s">
        <v>34</v>
      </c>
      <c r="D43" s="64">
        <f t="shared" si="0"/>
        <v>393085</v>
      </c>
    </row>
    <row r="44" spans="1:4" x14ac:dyDescent="0.2">
      <c r="A44" s="69" t="s">
        <v>58</v>
      </c>
      <c r="B44" s="138">
        <v>449000</v>
      </c>
      <c r="C44" s="68" t="s">
        <v>56</v>
      </c>
      <c r="D44" s="55">
        <f>B44</f>
        <v>449000</v>
      </c>
    </row>
    <row r="45" spans="1:4" ht="13.5" thickBot="1" x14ac:dyDescent="0.25">
      <c r="A45" s="97" t="s">
        <v>59</v>
      </c>
      <c r="B45" s="138">
        <v>1226287</v>
      </c>
      <c r="C45" s="98" t="s">
        <v>57</v>
      </c>
      <c r="D45" s="63">
        <f>B45</f>
        <v>1226287</v>
      </c>
    </row>
    <row r="46" spans="1:4" ht="6.75" customHeight="1" thickBot="1" x14ac:dyDescent="0.25">
      <c r="A46" s="15"/>
      <c r="B46" s="20"/>
      <c r="C46" s="72"/>
      <c r="D46" s="37"/>
    </row>
    <row r="47" spans="1:4" ht="34.5" customHeight="1" thickBot="1" x14ac:dyDescent="0.25">
      <c r="A47" s="101" t="s">
        <v>71</v>
      </c>
      <c r="B47" s="74">
        <v>11856632</v>
      </c>
      <c r="C47" s="116"/>
      <c r="D47" s="71"/>
    </row>
    <row r="48" spans="1:4" x14ac:dyDescent="0.2">
      <c r="A48" s="85" t="s">
        <v>66</v>
      </c>
      <c r="B48" s="113"/>
      <c r="C48" s="73" t="s">
        <v>61</v>
      </c>
      <c r="D48" s="137">
        <v>806091.96917186142</v>
      </c>
    </row>
    <row r="49" spans="1:4" x14ac:dyDescent="0.2">
      <c r="A49" s="85" t="s">
        <v>67</v>
      </c>
      <c r="B49" s="114"/>
      <c r="C49" s="73" t="s">
        <v>62</v>
      </c>
      <c r="D49" s="137">
        <v>246730.81554050258</v>
      </c>
    </row>
    <row r="50" spans="1:4" x14ac:dyDescent="0.2">
      <c r="A50" s="85" t="s">
        <v>68</v>
      </c>
      <c r="B50" s="114"/>
      <c r="C50" s="73" t="s">
        <v>63</v>
      </c>
      <c r="D50" s="137">
        <v>2168.8434591866758</v>
      </c>
    </row>
    <row r="51" spans="1:4" x14ac:dyDescent="0.2">
      <c r="A51" s="85" t="s">
        <v>69</v>
      </c>
      <c r="B51" s="114"/>
      <c r="C51" s="73" t="s">
        <v>64</v>
      </c>
      <c r="D51" s="137">
        <v>1576652.1838536197</v>
      </c>
    </row>
    <row r="52" spans="1:4" ht="13.5" thickBot="1" x14ac:dyDescent="0.25">
      <c r="A52" s="86" t="s">
        <v>70</v>
      </c>
      <c r="B52" s="115"/>
      <c r="C52" s="87" t="s">
        <v>65</v>
      </c>
      <c r="D52" s="137">
        <v>9224988.1879748292</v>
      </c>
    </row>
    <row r="53" spans="1:4" ht="13.5" thickBot="1" x14ac:dyDescent="0.25">
      <c r="A53" s="78" t="s">
        <v>85</v>
      </c>
      <c r="B53" s="79"/>
      <c r="C53" s="80"/>
      <c r="D53" s="81">
        <f>SUM(D48:D52)</f>
        <v>11856632</v>
      </c>
    </row>
    <row r="54" spans="1:4" ht="17.45" customHeight="1" thickBot="1" x14ac:dyDescent="0.25">
      <c r="A54" s="89" t="s">
        <v>86</v>
      </c>
      <c r="B54" s="90"/>
      <c r="C54" s="91"/>
      <c r="D54" s="92"/>
    </row>
    <row r="55" spans="1:4" ht="39" thickBot="1" x14ac:dyDescent="0.25">
      <c r="A55" s="106" t="s">
        <v>76</v>
      </c>
      <c r="B55" s="21">
        <v>723263</v>
      </c>
      <c r="C55" s="8" t="s">
        <v>130</v>
      </c>
      <c r="D55" s="75">
        <f>SUM(D56:D61)</f>
        <v>723263</v>
      </c>
    </row>
    <row r="56" spans="1:4" ht="13.5" thickBot="1" x14ac:dyDescent="0.25">
      <c r="A56" s="102" t="s">
        <v>87</v>
      </c>
      <c r="B56" s="150"/>
      <c r="C56" s="8" t="s">
        <v>74</v>
      </c>
      <c r="D56" s="27">
        <v>1168.9260149933355</v>
      </c>
    </row>
    <row r="57" spans="1:4" ht="13.5" thickBot="1" x14ac:dyDescent="0.25">
      <c r="A57" s="102" t="s">
        <v>114</v>
      </c>
      <c r="B57" s="148"/>
      <c r="C57" s="8" t="s">
        <v>75</v>
      </c>
      <c r="D57" s="27">
        <v>42157.481200922404</v>
      </c>
    </row>
    <row r="58" spans="1:4" ht="26.25" thickBot="1" x14ac:dyDescent="0.25">
      <c r="A58" s="102" t="s">
        <v>124</v>
      </c>
      <c r="B58" s="148"/>
      <c r="C58" s="8" t="s">
        <v>110</v>
      </c>
      <c r="D58" s="27">
        <v>542612.93162328657</v>
      </c>
    </row>
    <row r="59" spans="1:4" ht="26.25" thickBot="1" x14ac:dyDescent="0.25">
      <c r="A59" s="102" t="s">
        <v>125</v>
      </c>
      <c r="B59" s="148"/>
      <c r="C59" s="8" t="s">
        <v>111</v>
      </c>
      <c r="D59" s="27">
        <v>63047.641671308818</v>
      </c>
    </row>
    <row r="60" spans="1:4" ht="26.25" thickBot="1" x14ac:dyDescent="0.25">
      <c r="A60" s="102" t="s">
        <v>126</v>
      </c>
      <c r="B60" s="148"/>
      <c r="C60" s="8" t="s">
        <v>112</v>
      </c>
      <c r="D60" s="27">
        <v>64101.163012671306</v>
      </c>
    </row>
    <row r="61" spans="1:4" ht="25.5" x14ac:dyDescent="0.2">
      <c r="A61" s="102" t="s">
        <v>127</v>
      </c>
      <c r="B61" s="151"/>
      <c r="C61" s="8" t="s">
        <v>113</v>
      </c>
      <c r="D61" s="27">
        <v>10174.856476817629</v>
      </c>
    </row>
    <row r="62" spans="1:4" ht="13.5" thickBot="1" x14ac:dyDescent="0.25">
      <c r="A62" s="107" t="s">
        <v>21</v>
      </c>
      <c r="B62" s="22">
        <v>309107</v>
      </c>
      <c r="C62" s="2" t="s">
        <v>77</v>
      </c>
      <c r="D62" s="27">
        <v>309107</v>
      </c>
    </row>
    <row r="63" spans="1:4" ht="26.25" thickBot="1" x14ac:dyDescent="0.25">
      <c r="A63" s="105" t="s">
        <v>40</v>
      </c>
      <c r="B63" s="22">
        <v>572983</v>
      </c>
      <c r="C63" s="68" t="s">
        <v>82</v>
      </c>
      <c r="D63" s="75">
        <f>SUM(D64:D67)</f>
        <v>572983</v>
      </c>
    </row>
    <row r="64" spans="1:4" x14ac:dyDescent="0.2">
      <c r="A64" s="104" t="s">
        <v>88</v>
      </c>
      <c r="B64" s="150"/>
      <c r="C64" s="2" t="s">
        <v>78</v>
      </c>
      <c r="D64" s="27">
        <v>0</v>
      </c>
    </row>
    <row r="65" spans="1:4" ht="25.5" x14ac:dyDescent="0.2">
      <c r="A65" s="136" t="s">
        <v>91</v>
      </c>
      <c r="B65" s="148"/>
      <c r="C65" s="2" t="s">
        <v>79</v>
      </c>
      <c r="D65" s="27">
        <v>0</v>
      </c>
    </row>
    <row r="66" spans="1:4" x14ac:dyDescent="0.2">
      <c r="A66" s="104" t="s">
        <v>90</v>
      </c>
      <c r="B66" s="148"/>
      <c r="C66" s="2" t="s">
        <v>80</v>
      </c>
      <c r="D66" s="27">
        <v>572983</v>
      </c>
    </row>
    <row r="67" spans="1:4" ht="13.5" thickBot="1" x14ac:dyDescent="0.25">
      <c r="A67" s="125" t="s">
        <v>89</v>
      </c>
      <c r="B67" s="148"/>
      <c r="C67" s="124" t="s">
        <v>81</v>
      </c>
      <c r="D67" s="67">
        <v>0</v>
      </c>
    </row>
    <row r="68" spans="1:4" ht="13.5" thickBot="1" x14ac:dyDescent="0.25">
      <c r="A68" s="130" t="s">
        <v>115</v>
      </c>
      <c r="B68" s="131">
        <v>0</v>
      </c>
      <c r="C68" s="132"/>
      <c r="D68" s="75">
        <f>SUM(D69:D69)</f>
        <v>0</v>
      </c>
    </row>
    <row r="69" spans="1:4" ht="13.5" thickBot="1" x14ac:dyDescent="0.25">
      <c r="A69" s="93" t="s">
        <v>95</v>
      </c>
      <c r="B69" s="133"/>
      <c r="C69" s="38"/>
      <c r="D69" s="88"/>
    </row>
    <row r="70" spans="1:4" ht="13.5" thickBot="1" x14ac:dyDescent="0.25">
      <c r="A70" s="126" t="s">
        <v>54</v>
      </c>
      <c r="B70" s="127">
        <v>647151</v>
      </c>
      <c r="C70" s="128" t="s">
        <v>131</v>
      </c>
      <c r="D70" s="129">
        <f>SUM(D71:D77)</f>
        <v>647151.00000000023</v>
      </c>
    </row>
    <row r="71" spans="1:4" ht="13.5" thickBot="1" x14ac:dyDescent="0.25">
      <c r="A71" s="93" t="s">
        <v>94</v>
      </c>
      <c r="B71" s="148"/>
      <c r="C71" s="38"/>
      <c r="D71" s="27"/>
    </row>
    <row r="72" spans="1:4" x14ac:dyDescent="0.2">
      <c r="A72" s="103" t="s">
        <v>116</v>
      </c>
      <c r="B72" s="148"/>
      <c r="C72" s="2" t="s">
        <v>120</v>
      </c>
      <c r="D72" s="137">
        <v>27802.953162760841</v>
      </c>
    </row>
    <row r="73" spans="1:4" x14ac:dyDescent="0.2">
      <c r="A73" s="103" t="s">
        <v>117</v>
      </c>
      <c r="B73" s="148"/>
      <c r="C73" s="2" t="s">
        <v>121</v>
      </c>
      <c r="D73" s="137">
        <v>220649.56466710131</v>
      </c>
    </row>
    <row r="74" spans="1:4" x14ac:dyDescent="0.2">
      <c r="A74" s="103" t="s">
        <v>118</v>
      </c>
      <c r="B74" s="148"/>
      <c r="C74" s="2" t="s">
        <v>122</v>
      </c>
      <c r="D74" s="137">
        <v>11945.026506739267</v>
      </c>
    </row>
    <row r="75" spans="1:4" x14ac:dyDescent="0.2">
      <c r="A75" s="103" t="s">
        <v>119</v>
      </c>
      <c r="B75" s="148"/>
      <c r="C75" s="2" t="s">
        <v>123</v>
      </c>
      <c r="D75" s="137">
        <v>219800.00465737231</v>
      </c>
    </row>
    <row r="76" spans="1:4" x14ac:dyDescent="0.2">
      <c r="A76" s="103" t="s">
        <v>93</v>
      </c>
      <c r="B76" s="148"/>
      <c r="C76" s="2" t="s">
        <v>83</v>
      </c>
      <c r="D76" s="137">
        <v>79899.994273859716</v>
      </c>
    </row>
    <row r="77" spans="1:4" ht="13.5" thickBot="1" x14ac:dyDescent="0.25">
      <c r="A77" s="103" t="s">
        <v>92</v>
      </c>
      <c r="B77" s="149"/>
      <c r="C77" s="2" t="s">
        <v>84</v>
      </c>
      <c r="D77" s="137">
        <v>87053.456732166669</v>
      </c>
    </row>
    <row r="78" spans="1:4" ht="17.25" customHeight="1" thickBot="1" x14ac:dyDescent="0.25">
      <c r="A78" s="120" t="s">
        <v>107</v>
      </c>
      <c r="B78" s="39">
        <f>SUM(B55:B77)</f>
        <v>2252504</v>
      </c>
      <c r="C78" s="40"/>
      <c r="D78" s="41">
        <f>D55+D63+D68+D70+D62</f>
        <v>2252504</v>
      </c>
    </row>
    <row r="79" spans="1:4" ht="13.5" thickBot="1" x14ac:dyDescent="0.25">
      <c r="A79" s="99" t="s">
        <v>106</v>
      </c>
      <c r="B79" s="100"/>
      <c r="C79" s="100"/>
      <c r="D79" s="41"/>
    </row>
    <row r="80" spans="1:4" x14ac:dyDescent="0.2">
      <c r="A80" s="134" t="s">
        <v>105</v>
      </c>
      <c r="B80" s="45">
        <v>705916</v>
      </c>
      <c r="C80" s="46" t="s">
        <v>36</v>
      </c>
      <c r="D80" s="26">
        <v>705916</v>
      </c>
    </row>
    <row r="81" spans="1:5" ht="15.6" customHeight="1" thickBot="1" x14ac:dyDescent="0.25">
      <c r="A81" s="135" t="s">
        <v>96</v>
      </c>
      <c r="B81" s="111"/>
      <c r="C81" s="108" t="s">
        <v>97</v>
      </c>
      <c r="D81" s="88">
        <v>0</v>
      </c>
    </row>
    <row r="82" spans="1:5" x14ac:dyDescent="0.2">
      <c r="A82" s="70" t="s">
        <v>129</v>
      </c>
      <c r="B82" s="22">
        <v>0</v>
      </c>
      <c r="C82" s="2" t="s">
        <v>60</v>
      </c>
      <c r="D82" s="64">
        <f>B82</f>
        <v>0</v>
      </c>
    </row>
    <row r="83" spans="1:5" x14ac:dyDescent="0.2">
      <c r="A83" s="70" t="s">
        <v>128</v>
      </c>
      <c r="B83" s="22">
        <v>0</v>
      </c>
      <c r="C83" s="2" t="s">
        <v>35</v>
      </c>
      <c r="D83" s="55">
        <f>B83</f>
        <v>0</v>
      </c>
    </row>
    <row r="84" spans="1:5" x14ac:dyDescent="0.2">
      <c r="A84" s="122" t="s">
        <v>108</v>
      </c>
      <c r="B84" s="22">
        <v>0</v>
      </c>
      <c r="C84" s="2" t="s">
        <v>109</v>
      </c>
      <c r="D84" s="55">
        <f>B84</f>
        <v>0</v>
      </c>
    </row>
    <row r="85" spans="1:5" x14ac:dyDescent="0.2">
      <c r="A85" s="122"/>
      <c r="B85" s="22"/>
      <c r="C85" s="123"/>
      <c r="D85" s="55">
        <f>B85</f>
        <v>0</v>
      </c>
    </row>
    <row r="86" spans="1:5" x14ac:dyDescent="0.2">
      <c r="A86" s="122"/>
      <c r="B86" s="22"/>
      <c r="C86" s="123"/>
      <c r="D86" s="55">
        <f>B86</f>
        <v>0</v>
      </c>
    </row>
    <row r="87" spans="1:5" ht="13.5" thickBot="1" x14ac:dyDescent="0.25">
      <c r="A87" s="16" t="s">
        <v>16</v>
      </c>
      <c r="B87" s="23">
        <f>SUM(B38:B86)-B78</f>
        <v>18115263</v>
      </c>
      <c r="C87" s="14"/>
      <c r="D87" s="23">
        <f>SUM(D38:D45)+SUM(D56:D62)+SUM(D64:D67)+D69+SUM(D71:D77)+SUM(D48:D52)+SUM(D80:D86)</f>
        <v>18115263</v>
      </c>
    </row>
    <row r="88" spans="1:5" ht="6" customHeight="1" thickTop="1" thickBot="1" x14ac:dyDescent="0.25">
      <c r="A88" s="47"/>
      <c r="B88" s="48"/>
      <c r="C88" s="49"/>
      <c r="D88" s="50"/>
    </row>
    <row r="89" spans="1:5" ht="14.25" thickTop="1" thickBot="1" x14ac:dyDescent="0.25">
      <c r="A89" s="51" t="s">
        <v>15</v>
      </c>
      <c r="B89" s="52">
        <f>B33+B87</f>
        <v>70759045</v>
      </c>
      <c r="C89" s="17"/>
      <c r="D89" s="18">
        <f>D87+D33</f>
        <v>70759045</v>
      </c>
    </row>
    <row r="90" spans="1:5" ht="13.5" thickTop="1" x14ac:dyDescent="0.2"/>
    <row r="91" spans="1:5" ht="15.75" x14ac:dyDescent="0.25">
      <c r="A91" s="139" t="s">
        <v>138</v>
      </c>
      <c r="B91" s="140"/>
      <c r="C91" s="2"/>
      <c r="D91" s="2"/>
      <c r="E91" s="142" t="s">
        <v>141</v>
      </c>
    </row>
    <row r="92" spans="1:5" ht="15.75" x14ac:dyDescent="0.25">
      <c r="A92" s="139"/>
      <c r="B92" s="140"/>
      <c r="C92" s="142" t="s">
        <v>139</v>
      </c>
      <c r="D92" s="142" t="s">
        <v>142</v>
      </c>
      <c r="E92" s="142" t="s">
        <v>140</v>
      </c>
    </row>
    <row r="93" spans="1:5" x14ac:dyDescent="0.2">
      <c r="A93" s="143" t="s">
        <v>135</v>
      </c>
      <c r="B93" s="144"/>
      <c r="C93" s="27">
        <v>99000</v>
      </c>
      <c r="D93" s="141">
        <v>0</v>
      </c>
      <c r="E93" s="141">
        <v>0</v>
      </c>
    </row>
    <row r="94" spans="1:5" x14ac:dyDescent="0.2">
      <c r="A94" s="143" t="s">
        <v>136</v>
      </c>
      <c r="B94" s="145"/>
      <c r="C94" s="27">
        <v>92500</v>
      </c>
      <c r="D94" s="141">
        <v>0</v>
      </c>
      <c r="E94" s="141">
        <v>0</v>
      </c>
    </row>
    <row r="95" spans="1:5" x14ac:dyDescent="0.2">
      <c r="A95" s="143" t="s">
        <v>137</v>
      </c>
      <c r="B95" s="145"/>
      <c r="C95" s="27">
        <v>87500</v>
      </c>
      <c r="D95" s="141">
        <v>0</v>
      </c>
      <c r="E95" s="141">
        <v>0</v>
      </c>
    </row>
    <row r="96" spans="1:5" x14ac:dyDescent="0.2">
      <c r="A96" s="53"/>
      <c r="B96" s="24"/>
      <c r="D96" s="146" t="s">
        <v>141</v>
      </c>
      <c r="E96" s="147"/>
    </row>
  </sheetData>
  <mergeCells count="8">
    <mergeCell ref="B71:B77"/>
    <mergeCell ref="B64:B67"/>
    <mergeCell ref="B56:B61"/>
    <mergeCell ref="A1:D1"/>
    <mergeCell ref="A2:D2"/>
    <mergeCell ref="A3:D3"/>
    <mergeCell ref="A4:A5"/>
    <mergeCell ref="D4:D5"/>
  </mergeCells>
  <phoneticPr fontId="4" type="noConversion"/>
  <conditionalFormatting sqref="D89">
    <cfRule type="expression" dxfId="0" priority="11" stopIfTrue="1">
      <formula>($D$89&lt;&gt;$B$89)</formula>
    </cfRule>
  </conditionalFormatting>
  <printOptions horizontalCentered="1" verticalCentered="1"/>
  <pageMargins left="0.33" right="0.33" top="0.22" bottom="0.16" header="0.5" footer="0.5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CBCCF 2018 2019 Budget</vt:lpstr>
      <vt:lpstr>'CBCCF 2018 2019 Budget'!Print_Area</vt:lpstr>
    </vt:vector>
  </TitlesOfParts>
  <Company>DCF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croft-buddy</dc:creator>
  <cp:lastModifiedBy>Catherine Macina</cp:lastModifiedBy>
  <cp:lastPrinted>2018-07-25T21:40:37Z</cp:lastPrinted>
  <dcterms:created xsi:type="dcterms:W3CDTF">2006-08-25T14:40:52Z</dcterms:created>
  <dcterms:modified xsi:type="dcterms:W3CDTF">2019-01-02T16:54:49Z</dcterms:modified>
</cp:coreProperties>
</file>